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Populations_Martinique/INSEE/"/>
    </mc:Choice>
  </mc:AlternateContent>
  <bookViews>
    <workbookView xWindow="4360" yWindow="2960" windowWidth="20620" windowHeight="10800" tabRatio="500" activeTab="1"/>
  </bookViews>
  <sheets>
    <sheet name="Feuil1" sheetId="1" r:id="rId1"/>
    <sheet name="Feuil2" sheetId="2" r:id="rId2"/>
    <sheet name="Feuil3" sheetId="3" r:id="rId3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3" l="1"/>
  <c r="K6" i="3"/>
  <c r="J6" i="3"/>
  <c r="I6" i="3"/>
  <c r="H6" i="3"/>
  <c r="F6" i="3"/>
  <c r="G6" i="3"/>
  <c r="H2" i="3"/>
  <c r="G2" i="3"/>
  <c r="F2" i="3"/>
  <c r="E2" i="3"/>
  <c r="I2" i="3"/>
  <c r="B38" i="3"/>
  <c r="C38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2" i="3"/>
</calcChain>
</file>

<file path=xl/sharedStrings.xml><?xml version="1.0" encoding="utf-8"?>
<sst xmlns="http://schemas.openxmlformats.org/spreadsheetml/2006/main" count="167" uniqueCount="90">
  <si>
    <t>Numero INSEE</t>
  </si>
  <si>
    <t>Nom de commune</t>
  </si>
  <si>
    <t>Evolution 2014-2009 (%)</t>
  </si>
  <si>
    <t xml:space="preserve">  Fort-de-France</t>
  </si>
  <si>
    <t xml:space="preserve">  Le Lamentin</t>
  </si>
  <si>
    <t xml:space="preserve">  Saint-Joseph</t>
  </si>
  <si>
    <t xml:space="preserve">  L'Ajoupa-Bouillon</t>
  </si>
  <si>
    <t xml:space="preserve">  Basse-Pointe</t>
  </si>
  <si>
    <t xml:space="preserve">  Bellefontaine</t>
  </si>
  <si>
    <t xml:space="preserve">  Le Carbet</t>
  </si>
  <si>
    <t xml:space="preserve">  Case-Pilote</t>
  </si>
  <si>
    <t xml:space="preserve">  Fonds-Saint-Denis</t>
  </si>
  <si>
    <t xml:space="preserve">  Gros-Morne</t>
  </si>
  <si>
    <t xml:space="preserve">  Le Lorrain</t>
  </si>
  <si>
    <t xml:space="preserve">  Macouba</t>
  </si>
  <si>
    <t xml:space="preserve">  Le Marigot</t>
  </si>
  <si>
    <t xml:space="preserve">  Le Morne-Rouge</t>
  </si>
  <si>
    <t xml:space="preserve">  Le Morne-Vert</t>
  </si>
  <si>
    <t xml:space="preserve">  Le Robert</t>
  </si>
  <si>
    <t xml:space="preserve">  Saint-Pierre</t>
  </si>
  <si>
    <t xml:space="preserve">  Sainte-Marie</t>
  </si>
  <si>
    <t xml:space="preserve">  Les Anses-d'Arlet</t>
  </si>
  <si>
    <t xml:space="preserve">  Le Diamant</t>
  </si>
  <si>
    <t xml:space="preserve">  Ducos</t>
  </si>
  <si>
    <t xml:space="preserve">  Le Marin</t>
  </si>
  <si>
    <t xml:space="preserve">  Saint-Esprit</t>
  </si>
  <si>
    <t xml:space="preserve">  Sainte-Anne</t>
  </si>
  <si>
    <t xml:space="preserve">  Sainte-Luce</t>
  </si>
  <si>
    <t xml:space="preserve">  Le Vauclin</t>
  </si>
  <si>
    <t>-5.41497060153777</t>
  </si>
  <si>
    <t>1.95087074204586</t>
  </si>
  <si>
    <t>1.47041243275553</t>
  </si>
  <si>
    <t>-5.75087420848691</t>
  </si>
  <si>
    <t>8.58966918165989</t>
  </si>
  <si>
    <t>-6.45589798087141</t>
  </si>
  <si>
    <t>10.242214532872</t>
  </si>
  <si>
    <t>-1.34281200631912</t>
  </si>
  <si>
    <t>-0.579064587973274</t>
  </si>
  <si>
    <t>-7.28323699421965</t>
  </si>
  <si>
    <t>-6.48967551622419</t>
  </si>
  <si>
    <t>-7.9449747332959</t>
  </si>
  <si>
    <t>-6.66842382709541</t>
  </si>
  <si>
    <t>-12.1065375302663</t>
  </si>
  <si>
    <t>-6.62998624484181</t>
  </si>
  <si>
    <t>-1.15324472243941</t>
  </si>
  <si>
    <t>1.5735214324471</t>
  </si>
  <si>
    <t>-7.89001793185894</t>
  </si>
  <si>
    <t>-1.44053031912633</t>
  </si>
  <si>
    <t>-5.0303166404671</t>
  </si>
  <si>
    <t>-10.3411513859275</t>
  </si>
  <si>
    <t>-6.82324211735976</t>
  </si>
  <si>
    <t>0.234864300626305</t>
  </si>
  <si>
    <t>0.556555901129481</t>
  </si>
  <si>
    <t>6.29412468589207</t>
  </si>
  <si>
    <t>-8.41635000513505</t>
  </si>
  <si>
    <t>0.62301767104667</t>
  </si>
  <si>
    <t>-9.79358479358479</t>
  </si>
  <si>
    <t>-3.69254538431827</t>
  </si>
  <si>
    <t>2.85092491838955</t>
  </si>
  <si>
    <t>-8.18626408675314</t>
  </si>
  <si>
    <t>2.23048327137546</t>
  </si>
  <si>
    <t>1.91805845511482</t>
  </si>
  <si>
    <t>0.451194013425773</t>
  </si>
  <si>
    <t xml:space="preserve">  Scoelcher</t>
  </si>
  <si>
    <t xml:space="preserve">  Le Precheur</t>
  </si>
  <si>
    <t xml:space="preserve">  Grand'Riviere</t>
  </si>
  <si>
    <t xml:space="preserve">  La Trinite</t>
  </si>
  <si>
    <t xml:space="preserve">  Le Francois</t>
  </si>
  <si>
    <t xml:space="preserve">  Riviere-Pilote</t>
  </si>
  <si>
    <t xml:space="preserve">  Riviere-Salee</t>
  </si>
  <si>
    <t xml:space="preserve">  Les Trois-Ilets</t>
  </si>
  <si>
    <t>Recensement 2014</t>
  </si>
  <si>
    <t>Recensement 2009</t>
  </si>
  <si>
    <t>Superficie (km2)</t>
  </si>
  <si>
    <t>Espérence</t>
  </si>
  <si>
    <t>Écart-type</t>
  </si>
  <si>
    <t>Loi.Normale</t>
  </si>
  <si>
    <t>Q1</t>
  </si>
  <si>
    <t>Min</t>
  </si>
  <si>
    <t>Q2</t>
  </si>
  <si>
    <t>Q3</t>
  </si>
  <si>
    <t>Max</t>
  </si>
  <si>
    <t>Centile0.95</t>
  </si>
  <si>
    <t>Centil 0.01</t>
  </si>
  <si>
    <t>Centile 0.05</t>
  </si>
  <si>
    <t>Centile 0.25</t>
  </si>
  <si>
    <t>Centile 0.5</t>
  </si>
  <si>
    <t>Centile 0.75</t>
  </si>
  <si>
    <t>Centile 0.99</t>
  </si>
  <si>
    <t>Population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</si>
</sst>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Feuil3!$D$2:$D$35</c:f>
              <c:numCache>
                <c:formatCode>General</c:formatCode>
                <c:ptCount val="34"/>
                <c:pt idx="0">
                  <c:v>3.09613867580896E-10</c:v>
                </c:pt>
                <c:pt idx="1">
                  <c:v>4.44211085548878E-6</c:v>
                </c:pt>
                <c:pt idx="2">
                  <c:v>2.44895751317506E-5</c:v>
                </c:pt>
                <c:pt idx="3">
                  <c:v>2.23311112181898E-5</c:v>
                </c:pt>
                <c:pt idx="4">
                  <c:v>2.1670116550765E-5</c:v>
                </c:pt>
                <c:pt idx="5">
                  <c:v>2.30441934729062E-5</c:v>
                </c:pt>
                <c:pt idx="6">
                  <c:v>2.14219071381138E-5</c:v>
                </c:pt>
                <c:pt idx="7">
                  <c:v>2.32177189216604E-5</c:v>
                </c:pt>
                <c:pt idx="8">
                  <c:v>2.37421169768639E-5</c:v>
                </c:pt>
                <c:pt idx="9">
                  <c:v>2.06931546326786E-5</c:v>
                </c:pt>
                <c:pt idx="10">
                  <c:v>2.05344243009772E-5</c:v>
                </c:pt>
                <c:pt idx="11">
                  <c:v>2.6146090461905E-5</c:v>
                </c:pt>
                <c:pt idx="12">
                  <c:v>2.52765810677982E-5</c:v>
                </c:pt>
                <c:pt idx="13">
                  <c:v>2.09612289901644E-5</c:v>
                </c:pt>
                <c:pt idx="14">
                  <c:v>2.29450215353801E-5</c:v>
                </c:pt>
                <c:pt idx="15">
                  <c:v>2.41440749662744E-5</c:v>
                </c:pt>
                <c:pt idx="16">
                  <c:v>2.16710014568861E-5</c:v>
                </c:pt>
                <c:pt idx="17">
                  <c:v>2.13750010697535E-5</c:v>
                </c:pt>
                <c:pt idx="18">
                  <c:v>1.93216362463379E-5</c:v>
                </c:pt>
                <c:pt idx="19">
                  <c:v>2.35747382115767E-5</c:v>
                </c:pt>
                <c:pt idx="20">
                  <c:v>2.45825996429206E-5</c:v>
                </c:pt>
                <c:pt idx="21">
                  <c:v>2.61057798068286E-5</c:v>
                </c:pt>
                <c:pt idx="22">
                  <c:v>2.32887590320056E-5</c:v>
                </c:pt>
                <c:pt idx="23">
                  <c:v>2.47997286236013E-5</c:v>
                </c:pt>
                <c:pt idx="24">
                  <c:v>2.39849843354763E-5</c:v>
                </c:pt>
                <c:pt idx="25">
                  <c:v>2.39383338366195E-5</c:v>
                </c:pt>
                <c:pt idx="26">
                  <c:v>2.5938076404006E-5</c:v>
                </c:pt>
                <c:pt idx="27">
                  <c:v>2.62244270935621E-5</c:v>
                </c:pt>
                <c:pt idx="28">
                  <c:v>2.61877062663686E-5</c:v>
                </c:pt>
                <c:pt idx="29">
                  <c:v>2.60743208611954E-5</c:v>
                </c:pt>
                <c:pt idx="30">
                  <c:v>2.36386549352553E-5</c:v>
                </c:pt>
                <c:pt idx="31">
                  <c:v>2.61562532479125E-5</c:v>
                </c:pt>
                <c:pt idx="32">
                  <c:v>2.55855818225356E-5</c:v>
                </c:pt>
                <c:pt idx="33">
                  <c:v>2.60011261819408E-5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46050032"/>
        <c:axId val="-2084484288"/>
      </c:barChart>
      <c:catAx>
        <c:axId val="2146050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4484288"/>
        <c:crosses val="autoZero"/>
        <c:auto val="1"/>
        <c:lblAlgn val="ctr"/>
        <c:lblOffset val="100"/>
        <c:noMultiLvlLbl val="0"/>
      </c:catAx>
      <c:valAx>
        <c:axId val="-208448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4605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781050</xdr:colOff>
      <xdr:row>39</xdr:row>
      <xdr:rowOff>25400</xdr:rowOff>
    </xdr:from>
    <xdr:to>
      <xdr:col>10</xdr:col>
      <xdr:colOff>584200</xdr:colOff>
      <xdr:row>68</xdr:row>
      <xdr:rowOff>12700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sqref="A1:XFD1048576"/>
    </sheetView>
  </sheetViews>
  <sheetFormatPr baseColWidth="10" defaultRowHeight="16" x14ac:dyDescent="0.2"/>
  <cols>
    <col min="1" max="1" width="12.83203125" style="5" bestFit="1" customWidth="1"/>
    <col min="2" max="4" width="16.6640625" style="1" bestFit="1" customWidth="1"/>
    <col min="5" max="5" width="21" style="2" bestFit="1" customWidth="1"/>
    <col min="6" max="16384" width="10.83203125" style="1"/>
  </cols>
  <sheetData>
    <row r="1" spans="1:6" s="3" customFormat="1" x14ac:dyDescent="0.2">
      <c r="A1" s="3" t="s">
        <v>0</v>
      </c>
      <c r="B1" s="3" t="s">
        <v>1</v>
      </c>
      <c r="C1" s="3" t="s">
        <v>71</v>
      </c>
      <c r="D1" s="3" t="s">
        <v>72</v>
      </c>
      <c r="E1" s="4" t="s">
        <v>2</v>
      </c>
      <c r="F1" s="3" t="s">
        <v>73</v>
      </c>
    </row>
    <row r="2" spans="1:6" x14ac:dyDescent="0.2">
      <c r="A2" s="5">
        <v>97209</v>
      </c>
      <c r="B2" s="1" t="s">
        <v>3</v>
      </c>
      <c r="C2" s="1">
        <v>83651</v>
      </c>
      <c r="D2" s="1">
        <v>88440</v>
      </c>
      <c r="E2" s="6" t="s">
        <v>29</v>
      </c>
      <c r="F2" s="1">
        <v>4353</v>
      </c>
    </row>
    <row r="3" spans="1:6" x14ac:dyDescent="0.2">
      <c r="A3" s="5">
        <v>97213</v>
      </c>
      <c r="B3" s="1" t="s">
        <v>4</v>
      </c>
      <c r="C3" s="1">
        <v>39926</v>
      </c>
      <c r="D3" s="1">
        <v>39162</v>
      </c>
      <c r="E3" s="6" t="s">
        <v>30</v>
      </c>
      <c r="F3" s="1">
        <v>6792</v>
      </c>
    </row>
    <row r="4" spans="1:6" x14ac:dyDescent="0.2">
      <c r="A4" s="5">
        <v>97224</v>
      </c>
      <c r="B4" s="1" t="s">
        <v>5</v>
      </c>
      <c r="C4" s="1">
        <v>16976</v>
      </c>
      <c r="D4" s="1">
        <v>16730</v>
      </c>
      <c r="E4" s="6" t="s">
        <v>31</v>
      </c>
      <c r="F4" s="1">
        <v>4337</v>
      </c>
    </row>
    <row r="5" spans="1:6" x14ac:dyDescent="0.2">
      <c r="A5" s="5">
        <v>97229</v>
      </c>
      <c r="B5" s="1" t="s">
        <v>63</v>
      </c>
      <c r="C5" s="1">
        <v>19945</v>
      </c>
      <c r="D5" s="1">
        <v>21162</v>
      </c>
      <c r="E5" s="6" t="s">
        <v>32</v>
      </c>
      <c r="F5" s="1">
        <v>2109</v>
      </c>
    </row>
    <row r="6" spans="1:6" x14ac:dyDescent="0.2">
      <c r="A6" s="5">
        <v>97201</v>
      </c>
      <c r="B6" s="1" t="s">
        <v>6</v>
      </c>
      <c r="C6" s="1">
        <v>1871</v>
      </c>
      <c r="D6" s="1">
        <v>1723</v>
      </c>
      <c r="E6" s="6" t="s">
        <v>33</v>
      </c>
      <c r="F6" s="1">
        <v>1229</v>
      </c>
    </row>
    <row r="7" spans="1:6" x14ac:dyDescent="0.2">
      <c r="A7" s="5">
        <v>97203</v>
      </c>
      <c r="B7" s="1" t="s">
        <v>7</v>
      </c>
      <c r="C7" s="1">
        <v>3521</v>
      </c>
      <c r="D7" s="1">
        <v>3764</v>
      </c>
      <c r="E7" s="6" t="s">
        <v>34</v>
      </c>
      <c r="F7" s="1">
        <v>2783</v>
      </c>
    </row>
    <row r="8" spans="1:6" x14ac:dyDescent="0.2">
      <c r="A8" s="5">
        <v>97234</v>
      </c>
      <c r="B8" s="1" t="s">
        <v>8</v>
      </c>
      <c r="C8" s="1">
        <v>1593</v>
      </c>
      <c r="D8" s="1">
        <v>1445</v>
      </c>
      <c r="E8" s="6" t="s">
        <v>35</v>
      </c>
      <c r="F8" s="1">
        <v>1181</v>
      </c>
    </row>
    <row r="9" spans="1:6" x14ac:dyDescent="0.2">
      <c r="A9" s="5">
        <v>97204</v>
      </c>
      <c r="B9" s="1" t="s">
        <v>9</v>
      </c>
      <c r="C9" s="1">
        <v>3747</v>
      </c>
      <c r="D9" s="1">
        <v>3798</v>
      </c>
      <c r="E9" s="6" t="s">
        <v>36</v>
      </c>
      <c r="F9" s="1">
        <v>1777</v>
      </c>
    </row>
    <row r="10" spans="1:6" x14ac:dyDescent="0.2">
      <c r="A10" s="5">
        <v>97205</v>
      </c>
      <c r="B10" s="1" t="s">
        <v>10</v>
      </c>
      <c r="C10" s="1">
        <v>4464</v>
      </c>
      <c r="D10" s="1">
        <v>4490</v>
      </c>
      <c r="E10" s="6" t="s">
        <v>37</v>
      </c>
      <c r="F10" s="1">
        <v>1862</v>
      </c>
    </row>
    <row r="11" spans="1:6" x14ac:dyDescent="0.2">
      <c r="A11" s="5">
        <v>97208</v>
      </c>
      <c r="B11" s="1" t="s">
        <v>11</v>
      </c>
      <c r="C11" s="1">
        <v>802</v>
      </c>
      <c r="D11" s="1">
        <v>865</v>
      </c>
      <c r="E11" s="6" t="s">
        <v>38</v>
      </c>
      <c r="F11" s="1">
        <v>2367</v>
      </c>
    </row>
    <row r="12" spans="1:6" x14ac:dyDescent="0.2">
      <c r="A12" s="5">
        <v>97211</v>
      </c>
      <c r="B12" s="1" t="s">
        <v>65</v>
      </c>
      <c r="C12" s="1">
        <v>634</v>
      </c>
      <c r="D12" s="1">
        <v>678</v>
      </c>
      <c r="E12" s="6" t="s">
        <v>39</v>
      </c>
      <c r="F12" s="1">
        <v>1655</v>
      </c>
    </row>
    <row r="13" spans="1:6" x14ac:dyDescent="0.2">
      <c r="A13" s="5">
        <v>97212</v>
      </c>
      <c r="B13" s="1" t="s">
        <v>12</v>
      </c>
      <c r="C13" s="1">
        <v>9837</v>
      </c>
      <c r="D13" s="1">
        <v>10686</v>
      </c>
      <c r="E13" s="6" t="s">
        <v>40</v>
      </c>
      <c r="F13" s="1">
        <v>4599</v>
      </c>
    </row>
    <row r="14" spans="1:6" x14ac:dyDescent="0.2">
      <c r="A14" s="5">
        <v>97214</v>
      </c>
      <c r="B14" s="1" t="s">
        <v>13</v>
      </c>
      <c r="C14" s="1">
        <v>7082</v>
      </c>
      <c r="D14" s="1">
        <v>7588</v>
      </c>
      <c r="E14" s="6" t="s">
        <v>41</v>
      </c>
      <c r="F14" s="1">
        <v>5026</v>
      </c>
    </row>
    <row r="15" spans="1:6" x14ac:dyDescent="0.2">
      <c r="A15" s="5">
        <v>97215</v>
      </c>
      <c r="B15" s="1" t="s">
        <v>14</v>
      </c>
      <c r="C15" s="1">
        <v>1089</v>
      </c>
      <c r="D15" s="1">
        <v>1239</v>
      </c>
      <c r="E15" s="6" t="s">
        <v>42</v>
      </c>
      <c r="F15" s="1">
        <v>1709</v>
      </c>
    </row>
    <row r="16" spans="1:6" x14ac:dyDescent="0.2">
      <c r="A16" s="5">
        <v>97216</v>
      </c>
      <c r="B16" s="1" t="s">
        <v>15</v>
      </c>
      <c r="C16" s="1">
        <v>3394</v>
      </c>
      <c r="D16" s="1">
        <v>3635</v>
      </c>
      <c r="E16" s="6" t="s">
        <v>43</v>
      </c>
      <c r="F16" s="1">
        <v>2181</v>
      </c>
    </row>
    <row r="17" spans="1:6" x14ac:dyDescent="0.2">
      <c r="A17" s="5">
        <v>97218</v>
      </c>
      <c r="B17" s="1" t="s">
        <v>16</v>
      </c>
      <c r="C17" s="1">
        <v>5057</v>
      </c>
      <c r="D17" s="1">
        <v>5116</v>
      </c>
      <c r="E17" s="6" t="s">
        <v>44</v>
      </c>
      <c r="F17" s="1">
        <v>3755</v>
      </c>
    </row>
    <row r="18" spans="1:6" x14ac:dyDescent="0.2">
      <c r="A18" s="5">
        <v>97233</v>
      </c>
      <c r="B18" s="1" t="s">
        <v>17</v>
      </c>
      <c r="C18" s="1">
        <v>1872</v>
      </c>
      <c r="D18" s="1">
        <v>1843</v>
      </c>
      <c r="E18" s="6" t="s">
        <v>45</v>
      </c>
      <c r="F18" s="1">
        <v>1332</v>
      </c>
    </row>
    <row r="19" spans="1:6" x14ac:dyDescent="0.2">
      <c r="A19" s="5">
        <v>97219</v>
      </c>
      <c r="B19" s="1" t="s">
        <v>64</v>
      </c>
      <c r="C19" s="1">
        <v>1541</v>
      </c>
      <c r="D19" s="1">
        <v>1673</v>
      </c>
      <c r="E19" s="6" t="s">
        <v>46</v>
      </c>
      <c r="F19" s="1">
        <v>2997</v>
      </c>
    </row>
    <row r="20" spans="1:6" x14ac:dyDescent="0.2">
      <c r="A20" s="5">
        <v>97222</v>
      </c>
      <c r="B20" s="1" t="s">
        <v>18</v>
      </c>
      <c r="C20" s="1">
        <v>23194</v>
      </c>
      <c r="D20" s="1">
        <v>23533</v>
      </c>
      <c r="E20" s="6" t="s">
        <v>47</v>
      </c>
      <c r="F20" s="1">
        <v>4592</v>
      </c>
    </row>
    <row r="21" spans="1:6" x14ac:dyDescent="0.2">
      <c r="A21" s="5">
        <v>97225</v>
      </c>
      <c r="B21" s="1" t="s">
        <v>19</v>
      </c>
      <c r="C21" s="1">
        <v>4229</v>
      </c>
      <c r="D21" s="1">
        <v>4453</v>
      </c>
      <c r="E21" s="6" t="s">
        <v>48</v>
      </c>
      <c r="F21" s="1">
        <v>3856</v>
      </c>
    </row>
    <row r="22" spans="1:6" x14ac:dyDescent="0.2">
      <c r="A22" s="5">
        <v>97228</v>
      </c>
      <c r="B22" s="1" t="s">
        <v>20</v>
      </c>
      <c r="C22" s="1">
        <v>16820</v>
      </c>
      <c r="D22" s="1">
        <v>18760</v>
      </c>
      <c r="E22" s="6" t="s">
        <v>49</v>
      </c>
      <c r="F22" s="1">
        <v>4460</v>
      </c>
    </row>
    <row r="23" spans="1:6" x14ac:dyDescent="0.2">
      <c r="A23" s="5">
        <v>97230</v>
      </c>
      <c r="B23" s="1" t="s">
        <v>66</v>
      </c>
      <c r="C23" s="1">
        <v>12973</v>
      </c>
      <c r="D23" s="1">
        <v>13923</v>
      </c>
      <c r="E23" s="6" t="s">
        <v>50</v>
      </c>
      <c r="F23" s="1">
        <v>4651</v>
      </c>
    </row>
    <row r="24" spans="1:6" x14ac:dyDescent="0.2">
      <c r="A24" s="5">
        <v>97202</v>
      </c>
      <c r="B24" s="1" t="s">
        <v>21</v>
      </c>
      <c r="C24" s="1">
        <v>3841</v>
      </c>
      <c r="D24" s="1">
        <v>3832</v>
      </c>
      <c r="E24" s="6" t="s">
        <v>51</v>
      </c>
      <c r="F24" s="1">
        <v>2597</v>
      </c>
    </row>
    <row r="25" spans="1:6" x14ac:dyDescent="0.2">
      <c r="A25" s="5">
        <v>97206</v>
      </c>
      <c r="B25" s="1" t="s">
        <v>22</v>
      </c>
      <c r="C25" s="1">
        <v>6143</v>
      </c>
      <c r="D25" s="1">
        <v>6109</v>
      </c>
      <c r="E25" s="6" t="s">
        <v>52</v>
      </c>
      <c r="F25" s="1">
        <v>2794</v>
      </c>
    </row>
    <row r="26" spans="1:6" x14ac:dyDescent="0.2">
      <c r="A26" s="5">
        <v>97207</v>
      </c>
      <c r="B26" s="1" t="s">
        <v>23</v>
      </c>
      <c r="C26" s="1">
        <v>17766</v>
      </c>
      <c r="D26" s="1">
        <v>16714</v>
      </c>
      <c r="E26" s="6" t="s">
        <v>53</v>
      </c>
      <c r="F26" s="1">
        <v>3129</v>
      </c>
    </row>
    <row r="27" spans="1:6" x14ac:dyDescent="0.2">
      <c r="A27" s="5">
        <v>97210</v>
      </c>
      <c r="B27" s="1" t="s">
        <v>67</v>
      </c>
      <c r="C27" s="1">
        <v>17835</v>
      </c>
      <c r="D27" s="1">
        <v>19474</v>
      </c>
      <c r="E27" s="6" t="s">
        <v>54</v>
      </c>
      <c r="F27" s="1">
        <v>5462</v>
      </c>
    </row>
    <row r="28" spans="1:6" x14ac:dyDescent="0.2">
      <c r="A28" s="5">
        <v>97217</v>
      </c>
      <c r="B28" s="1" t="s">
        <v>24</v>
      </c>
      <c r="C28" s="1">
        <v>8883</v>
      </c>
      <c r="D28" s="1">
        <v>8828</v>
      </c>
      <c r="E28" s="6" t="s">
        <v>55</v>
      </c>
      <c r="F28" s="1">
        <v>3201</v>
      </c>
    </row>
    <row r="29" spans="1:6" x14ac:dyDescent="0.2">
      <c r="A29" s="5">
        <v>97220</v>
      </c>
      <c r="B29" s="1" t="s">
        <v>68</v>
      </c>
      <c r="C29" s="1">
        <v>12149</v>
      </c>
      <c r="D29" s="1">
        <v>13468</v>
      </c>
      <c r="E29" s="6" t="s">
        <v>56</v>
      </c>
      <c r="F29" s="1">
        <v>3580</v>
      </c>
    </row>
    <row r="30" spans="1:6" x14ac:dyDescent="0.2">
      <c r="A30" s="5">
        <v>97221</v>
      </c>
      <c r="B30" s="1" t="s">
        <v>69</v>
      </c>
      <c r="C30" s="1">
        <v>12467</v>
      </c>
      <c r="D30" s="1">
        <v>12945</v>
      </c>
      <c r="E30" s="6" t="s">
        <v>57</v>
      </c>
      <c r="F30" s="1">
        <v>4301</v>
      </c>
    </row>
    <row r="31" spans="1:6" x14ac:dyDescent="0.2">
      <c r="A31" s="5">
        <v>97223</v>
      </c>
      <c r="B31" s="1" t="s">
        <v>25</v>
      </c>
      <c r="C31" s="1">
        <v>9452</v>
      </c>
      <c r="D31" s="1">
        <v>9190</v>
      </c>
      <c r="E31" s="6" t="s">
        <v>58</v>
      </c>
      <c r="F31" s="1">
        <v>2317</v>
      </c>
    </row>
    <row r="32" spans="1:6" x14ac:dyDescent="0.2">
      <c r="A32" s="5">
        <v>97226</v>
      </c>
      <c r="B32" s="1" t="s">
        <v>26</v>
      </c>
      <c r="C32" s="1">
        <v>4318</v>
      </c>
      <c r="D32" s="1">
        <v>4703</v>
      </c>
      <c r="E32" s="6" t="s">
        <v>59</v>
      </c>
      <c r="F32" s="1">
        <v>4064</v>
      </c>
    </row>
    <row r="33" spans="1:6" x14ac:dyDescent="0.2">
      <c r="A33" s="5">
        <v>97227</v>
      </c>
      <c r="B33" s="1" t="s">
        <v>27</v>
      </c>
      <c r="C33" s="1">
        <v>9900</v>
      </c>
      <c r="D33" s="1">
        <v>9684</v>
      </c>
      <c r="E33" s="6" t="s">
        <v>60</v>
      </c>
      <c r="F33" s="1">
        <v>2867</v>
      </c>
    </row>
    <row r="34" spans="1:6" x14ac:dyDescent="0.2">
      <c r="A34" s="5">
        <v>97231</v>
      </c>
      <c r="B34" s="1" t="s">
        <v>70</v>
      </c>
      <c r="C34" s="1">
        <v>7811</v>
      </c>
      <c r="D34" s="1">
        <v>7664</v>
      </c>
      <c r="E34" s="6" t="s">
        <v>61</v>
      </c>
      <c r="F34" s="1">
        <v>2848</v>
      </c>
    </row>
    <row r="35" spans="1:6" x14ac:dyDescent="0.2">
      <c r="A35" s="5">
        <v>97232</v>
      </c>
      <c r="B35" s="1" t="s">
        <v>28</v>
      </c>
      <c r="C35" s="1">
        <v>9128</v>
      </c>
      <c r="D35" s="1">
        <v>9087</v>
      </c>
      <c r="E35" s="6" t="s">
        <v>62</v>
      </c>
      <c r="F35" s="1">
        <v>4029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B9" sqref="B9"/>
    </sheetView>
  </sheetViews>
  <sheetFormatPr baseColWidth="10" defaultRowHeight="13" x14ac:dyDescent="0.15"/>
  <cols>
    <col min="1" max="1" width="15.1640625" style="17" bestFit="1" customWidth="1"/>
    <col min="2" max="2" width="18.83203125" style="17" bestFit="1" customWidth="1"/>
    <col min="3" max="4" width="19.1640625" style="17" bestFit="1" customWidth="1"/>
    <col min="5" max="5" width="24" style="18" bestFit="1" customWidth="1"/>
    <col min="6" max="6" width="16.6640625" style="17" bestFit="1" customWidth="1"/>
    <col min="7" max="16384" width="10.83203125" style="17"/>
  </cols>
  <sheetData>
    <row r="1" spans="1:6" s="16" customFormat="1" ht="16" x14ac:dyDescent="0.2">
      <c r="A1" s="10" t="s">
        <v>0</v>
      </c>
      <c r="B1" s="10" t="s">
        <v>1</v>
      </c>
      <c r="C1" s="10" t="s">
        <v>71</v>
      </c>
      <c r="D1" s="10" t="s">
        <v>72</v>
      </c>
      <c r="E1" s="13" t="s">
        <v>2</v>
      </c>
      <c r="F1" s="9" t="s">
        <v>73</v>
      </c>
    </row>
    <row r="2" spans="1:6" ht="16" x14ac:dyDescent="0.2">
      <c r="A2" s="11">
        <v>97215</v>
      </c>
      <c r="B2" s="11" t="s">
        <v>14</v>
      </c>
      <c r="C2" s="11">
        <v>1089</v>
      </c>
      <c r="D2" s="11">
        <v>1239</v>
      </c>
      <c r="E2" s="14">
        <v>-12.1065375302663</v>
      </c>
      <c r="F2" s="7">
        <v>17.09</v>
      </c>
    </row>
    <row r="3" spans="1:6" ht="16" x14ac:dyDescent="0.2">
      <c r="A3" s="11">
        <v>97228</v>
      </c>
      <c r="B3" s="11" t="s">
        <v>20</v>
      </c>
      <c r="C3" s="11">
        <v>16820</v>
      </c>
      <c r="D3" s="11">
        <v>18760</v>
      </c>
      <c r="E3" s="14">
        <v>-10.3411513859275</v>
      </c>
      <c r="F3" s="7">
        <v>44.6</v>
      </c>
    </row>
    <row r="4" spans="1:6" ht="16" x14ac:dyDescent="0.2">
      <c r="A4" s="11">
        <v>97220</v>
      </c>
      <c r="B4" s="11" t="s">
        <v>68</v>
      </c>
      <c r="C4" s="11">
        <v>12149</v>
      </c>
      <c r="D4" s="11">
        <v>13468</v>
      </c>
      <c r="E4" s="14">
        <v>-9.7935847935847899</v>
      </c>
      <c r="F4" s="7">
        <v>35.799999999999997</v>
      </c>
    </row>
    <row r="5" spans="1:6" ht="16" x14ac:dyDescent="0.2">
      <c r="A5" s="11">
        <v>97210</v>
      </c>
      <c r="B5" s="11" t="s">
        <v>67</v>
      </c>
      <c r="C5" s="11">
        <v>17835</v>
      </c>
      <c r="D5" s="11">
        <v>19474</v>
      </c>
      <c r="E5" s="14">
        <v>-8.4163500051350493</v>
      </c>
      <c r="F5" s="7">
        <v>54.62</v>
      </c>
    </row>
    <row r="6" spans="1:6" ht="16" x14ac:dyDescent="0.2">
      <c r="A6" s="11">
        <v>97226</v>
      </c>
      <c r="B6" s="11" t="s">
        <v>26</v>
      </c>
      <c r="C6" s="11">
        <v>4318</v>
      </c>
      <c r="D6" s="11">
        <v>4703</v>
      </c>
      <c r="E6" s="14">
        <v>-8.1862640867531393</v>
      </c>
      <c r="F6" s="7">
        <v>40.64</v>
      </c>
    </row>
    <row r="7" spans="1:6" ht="16" x14ac:dyDescent="0.2">
      <c r="A7" s="11">
        <v>97212</v>
      </c>
      <c r="B7" s="11" t="s">
        <v>12</v>
      </c>
      <c r="C7" s="11">
        <v>9837</v>
      </c>
      <c r="D7" s="11">
        <v>10686</v>
      </c>
      <c r="E7" s="14">
        <v>-7.9449747332958998</v>
      </c>
      <c r="F7" s="7">
        <v>45.99</v>
      </c>
    </row>
    <row r="8" spans="1:6" ht="16" x14ac:dyDescent="0.2">
      <c r="A8" s="11">
        <v>97219</v>
      </c>
      <c r="B8" s="11" t="s">
        <v>64</v>
      </c>
      <c r="C8" s="11">
        <v>1541</v>
      </c>
      <c r="D8" s="11">
        <v>1673</v>
      </c>
      <c r="E8" s="14">
        <v>-7.8900179318589396</v>
      </c>
      <c r="F8" s="7">
        <v>29.97</v>
      </c>
    </row>
    <row r="9" spans="1:6" ht="16" x14ac:dyDescent="0.2">
      <c r="A9" s="11">
        <v>97208</v>
      </c>
      <c r="B9" s="11" t="s">
        <v>11</v>
      </c>
      <c r="C9" s="11">
        <v>802</v>
      </c>
      <c r="D9" s="11">
        <v>865</v>
      </c>
      <c r="E9" s="14">
        <v>-7.2832369942196502</v>
      </c>
      <c r="F9" s="7">
        <v>23.67</v>
      </c>
    </row>
    <row r="10" spans="1:6" ht="16" x14ac:dyDescent="0.2">
      <c r="A10" s="11">
        <v>97230</v>
      </c>
      <c r="B10" s="11" t="s">
        <v>66</v>
      </c>
      <c r="C10" s="11">
        <v>12973</v>
      </c>
      <c r="D10" s="11">
        <v>13923</v>
      </c>
      <c r="E10" s="14">
        <v>-6.8232421173597597</v>
      </c>
      <c r="F10" s="7">
        <v>46.51</v>
      </c>
    </row>
    <row r="11" spans="1:6" ht="16" x14ac:dyDescent="0.2">
      <c r="A11" s="11">
        <v>97214</v>
      </c>
      <c r="B11" s="11" t="s">
        <v>13</v>
      </c>
      <c r="C11" s="11">
        <v>7082</v>
      </c>
      <c r="D11" s="11">
        <v>7588</v>
      </c>
      <c r="E11" s="14">
        <v>-6.6684238270954097</v>
      </c>
      <c r="F11" s="7">
        <v>50.26</v>
      </c>
    </row>
    <row r="12" spans="1:6" ht="16" x14ac:dyDescent="0.2">
      <c r="A12" s="11">
        <v>97216</v>
      </c>
      <c r="B12" s="11" t="s">
        <v>15</v>
      </c>
      <c r="C12" s="11">
        <v>3394</v>
      </c>
      <c r="D12" s="11">
        <v>3635</v>
      </c>
      <c r="E12" s="14">
        <v>-6.6299862448418097</v>
      </c>
      <c r="F12" s="7">
        <v>21.81</v>
      </c>
    </row>
    <row r="13" spans="1:6" ht="16" x14ac:dyDescent="0.2">
      <c r="A13" s="11">
        <v>97211</v>
      </c>
      <c r="B13" s="11" t="s">
        <v>65</v>
      </c>
      <c r="C13" s="11">
        <v>634</v>
      </c>
      <c r="D13" s="11">
        <v>678</v>
      </c>
      <c r="E13" s="14">
        <v>-6.4896755162241897</v>
      </c>
      <c r="F13" s="7">
        <v>16.55</v>
      </c>
    </row>
    <row r="14" spans="1:6" ht="16" x14ac:dyDescent="0.2">
      <c r="A14" s="11">
        <v>97203</v>
      </c>
      <c r="B14" s="11" t="s">
        <v>7</v>
      </c>
      <c r="C14" s="11">
        <v>3521</v>
      </c>
      <c r="D14" s="11">
        <v>3764</v>
      </c>
      <c r="E14" s="14">
        <v>-6.4558979808714101</v>
      </c>
      <c r="F14" s="7">
        <v>27.83</v>
      </c>
    </row>
    <row r="15" spans="1:6" ht="16" x14ac:dyDescent="0.2">
      <c r="A15" s="11">
        <v>97229</v>
      </c>
      <c r="B15" s="11" t="s">
        <v>63</v>
      </c>
      <c r="C15" s="11">
        <v>19945</v>
      </c>
      <c r="D15" s="11">
        <v>21162</v>
      </c>
      <c r="E15" s="14">
        <v>-5.75087420848691</v>
      </c>
      <c r="F15" s="7">
        <v>21.09</v>
      </c>
    </row>
    <row r="16" spans="1:6" ht="16" x14ac:dyDescent="0.2">
      <c r="A16" s="11">
        <v>97209</v>
      </c>
      <c r="B16" s="11" t="s">
        <v>3</v>
      </c>
      <c r="C16" s="11">
        <v>83651</v>
      </c>
      <c r="D16" s="11">
        <v>88440</v>
      </c>
      <c r="E16" s="14">
        <v>-5.4149706015377701</v>
      </c>
      <c r="F16" s="7">
        <v>43.53</v>
      </c>
    </row>
    <row r="17" spans="1:6" ht="16" x14ac:dyDescent="0.2">
      <c r="A17" s="11">
        <v>97225</v>
      </c>
      <c r="B17" s="11" t="s">
        <v>19</v>
      </c>
      <c r="C17" s="11">
        <v>4229</v>
      </c>
      <c r="D17" s="11">
        <v>4453</v>
      </c>
      <c r="E17" s="14">
        <v>-5.0303166404670998</v>
      </c>
      <c r="F17" s="7">
        <v>38.56</v>
      </c>
    </row>
    <row r="18" spans="1:6" ht="16" x14ac:dyDescent="0.2">
      <c r="A18" s="11">
        <v>97221</v>
      </c>
      <c r="B18" s="11" t="s">
        <v>69</v>
      </c>
      <c r="C18" s="11">
        <v>12467</v>
      </c>
      <c r="D18" s="11">
        <v>12945</v>
      </c>
      <c r="E18" s="14">
        <v>-3.6925453843182701</v>
      </c>
      <c r="F18" s="7">
        <v>43.01</v>
      </c>
    </row>
    <row r="19" spans="1:6" ht="16" x14ac:dyDescent="0.2">
      <c r="A19" s="11">
        <v>97222</v>
      </c>
      <c r="B19" s="11" t="s">
        <v>18</v>
      </c>
      <c r="C19" s="11">
        <v>23194</v>
      </c>
      <c r="D19" s="11">
        <v>23533</v>
      </c>
      <c r="E19" s="14">
        <v>-1.4405303191263299</v>
      </c>
      <c r="F19" s="7">
        <v>45.92</v>
      </c>
    </row>
    <row r="20" spans="1:6" ht="16" x14ac:dyDescent="0.2">
      <c r="A20" s="11">
        <v>97204</v>
      </c>
      <c r="B20" s="11" t="s">
        <v>9</v>
      </c>
      <c r="C20" s="11">
        <v>3747</v>
      </c>
      <c r="D20" s="11">
        <v>3798</v>
      </c>
      <c r="E20" s="14">
        <v>-1.34281200631912</v>
      </c>
      <c r="F20" s="7">
        <v>17.77</v>
      </c>
    </row>
    <row r="21" spans="1:6" ht="16" x14ac:dyDescent="0.2">
      <c r="A21" s="11">
        <v>97218</v>
      </c>
      <c r="B21" s="11" t="s">
        <v>16</v>
      </c>
      <c r="C21" s="11">
        <v>5057</v>
      </c>
      <c r="D21" s="11">
        <v>5116</v>
      </c>
      <c r="E21" s="14">
        <v>-1.15324472243941</v>
      </c>
      <c r="F21" s="7">
        <v>37.549999999999997</v>
      </c>
    </row>
    <row r="22" spans="1:6" ht="16" x14ac:dyDescent="0.2">
      <c r="A22" s="11">
        <v>97205</v>
      </c>
      <c r="B22" s="11" t="s">
        <v>10</v>
      </c>
      <c r="C22" s="11">
        <v>4464</v>
      </c>
      <c r="D22" s="11">
        <v>4490</v>
      </c>
      <c r="E22" s="14">
        <v>-0.57906458797327398</v>
      </c>
      <c r="F22" s="7">
        <v>18.62</v>
      </c>
    </row>
    <row r="23" spans="1:6" ht="16" x14ac:dyDescent="0.2">
      <c r="A23" s="11">
        <v>97202</v>
      </c>
      <c r="B23" s="11" t="s">
        <v>21</v>
      </c>
      <c r="C23" s="11">
        <v>3841</v>
      </c>
      <c r="D23" s="11">
        <v>3832</v>
      </c>
      <c r="E23" s="14">
        <v>0.23486430062630501</v>
      </c>
      <c r="F23" s="7">
        <v>25.97</v>
      </c>
    </row>
    <row r="24" spans="1:6" ht="16" x14ac:dyDescent="0.2">
      <c r="A24" s="11">
        <v>97232</v>
      </c>
      <c r="B24" s="11" t="s">
        <v>28</v>
      </c>
      <c r="C24" s="11">
        <v>9128</v>
      </c>
      <c r="D24" s="11">
        <v>9087</v>
      </c>
      <c r="E24" s="14">
        <v>0.45119401342577298</v>
      </c>
      <c r="F24" s="7">
        <v>40.29</v>
      </c>
    </row>
    <row r="25" spans="1:6" ht="16" x14ac:dyDescent="0.2">
      <c r="A25" s="11">
        <v>97206</v>
      </c>
      <c r="B25" s="11" t="s">
        <v>22</v>
      </c>
      <c r="C25" s="11">
        <v>6143</v>
      </c>
      <c r="D25" s="11">
        <v>6109</v>
      </c>
      <c r="E25" s="14">
        <v>0.55655590112948095</v>
      </c>
      <c r="F25" s="7">
        <v>27.94</v>
      </c>
    </row>
    <row r="26" spans="1:6" ht="16" x14ac:dyDescent="0.2">
      <c r="A26" s="11">
        <v>97217</v>
      </c>
      <c r="B26" s="11" t="s">
        <v>24</v>
      </c>
      <c r="C26" s="11">
        <v>8883</v>
      </c>
      <c r="D26" s="11">
        <v>8828</v>
      </c>
      <c r="E26" s="14">
        <v>0.62301767104667005</v>
      </c>
      <c r="F26" s="7">
        <v>32.01</v>
      </c>
    </row>
    <row r="27" spans="1:6" ht="16" x14ac:dyDescent="0.2">
      <c r="A27" s="11">
        <v>97224</v>
      </c>
      <c r="B27" s="11" t="s">
        <v>5</v>
      </c>
      <c r="C27" s="11">
        <v>16976</v>
      </c>
      <c r="D27" s="11">
        <v>16730</v>
      </c>
      <c r="E27" s="14">
        <v>1.4704124327555299</v>
      </c>
      <c r="F27" s="7">
        <v>43.37</v>
      </c>
    </row>
    <row r="28" spans="1:6" ht="16" x14ac:dyDescent="0.2">
      <c r="A28" s="11">
        <v>97233</v>
      </c>
      <c r="B28" s="11" t="s">
        <v>17</v>
      </c>
      <c r="C28" s="11">
        <v>1872</v>
      </c>
      <c r="D28" s="11">
        <v>1843</v>
      </c>
      <c r="E28" s="14">
        <v>1.5735214324471001</v>
      </c>
      <c r="F28" s="7">
        <v>13.32</v>
      </c>
    </row>
    <row r="29" spans="1:6" ht="16" x14ac:dyDescent="0.2">
      <c r="A29" s="11">
        <v>97231</v>
      </c>
      <c r="B29" s="11" t="s">
        <v>70</v>
      </c>
      <c r="C29" s="11">
        <v>7811</v>
      </c>
      <c r="D29" s="11">
        <v>7664</v>
      </c>
      <c r="E29" s="14">
        <v>1.9180584551148201</v>
      </c>
      <c r="F29" s="7">
        <v>28.48</v>
      </c>
    </row>
    <row r="30" spans="1:6" ht="16" x14ac:dyDescent="0.2">
      <c r="A30" s="11">
        <v>97213</v>
      </c>
      <c r="B30" s="11" t="s">
        <v>4</v>
      </c>
      <c r="C30" s="11">
        <v>39926</v>
      </c>
      <c r="D30" s="11">
        <v>39162</v>
      </c>
      <c r="E30" s="14">
        <v>1.95087074204586</v>
      </c>
      <c r="F30" s="7">
        <v>67.92</v>
      </c>
    </row>
    <row r="31" spans="1:6" ht="16" x14ac:dyDescent="0.2">
      <c r="A31" s="11">
        <v>97227</v>
      </c>
      <c r="B31" s="11" t="s">
        <v>27</v>
      </c>
      <c r="C31" s="11">
        <v>9900</v>
      </c>
      <c r="D31" s="11">
        <v>9684</v>
      </c>
      <c r="E31" s="14">
        <v>2.2304832713754599</v>
      </c>
      <c r="F31" s="7">
        <v>28.67</v>
      </c>
    </row>
    <row r="32" spans="1:6" ht="16" x14ac:dyDescent="0.2">
      <c r="A32" s="11">
        <v>97223</v>
      </c>
      <c r="B32" s="11" t="s">
        <v>25</v>
      </c>
      <c r="C32" s="11">
        <v>9452</v>
      </c>
      <c r="D32" s="11">
        <v>9190</v>
      </c>
      <c r="E32" s="14">
        <v>2.8509249183895502</v>
      </c>
      <c r="F32" s="7">
        <v>23.17</v>
      </c>
    </row>
    <row r="33" spans="1:6" ht="16" x14ac:dyDescent="0.2">
      <c r="A33" s="11">
        <v>97207</v>
      </c>
      <c r="B33" s="11" t="s">
        <v>23</v>
      </c>
      <c r="C33" s="11">
        <v>17766</v>
      </c>
      <c r="D33" s="11">
        <v>16714</v>
      </c>
      <c r="E33" s="14">
        <v>6.2941246858920703</v>
      </c>
      <c r="F33" s="7">
        <v>31.29</v>
      </c>
    </row>
    <row r="34" spans="1:6" ht="16" x14ac:dyDescent="0.2">
      <c r="A34" s="11">
        <v>97201</v>
      </c>
      <c r="B34" s="11" t="s">
        <v>6</v>
      </c>
      <c r="C34" s="11">
        <v>1871</v>
      </c>
      <c r="D34" s="11">
        <v>1723</v>
      </c>
      <c r="E34" s="14">
        <v>8.5896691816598896</v>
      </c>
      <c r="F34" s="7">
        <v>12.29</v>
      </c>
    </row>
    <row r="35" spans="1:6" ht="16" x14ac:dyDescent="0.2">
      <c r="A35" s="12">
        <v>97234</v>
      </c>
      <c r="B35" s="12" t="s">
        <v>8</v>
      </c>
      <c r="C35" s="12">
        <v>1593</v>
      </c>
      <c r="D35" s="12">
        <v>1445</v>
      </c>
      <c r="E35" s="15">
        <v>10.242214532872</v>
      </c>
      <c r="F35" s="8">
        <v>11.81</v>
      </c>
    </row>
  </sheetData>
  <sortState ref="A2:F35">
    <sortCondition ref="E2:E3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B1" workbookViewId="0">
      <selection activeCell="F3" sqref="F3"/>
    </sheetView>
  </sheetViews>
  <sheetFormatPr baseColWidth="10" defaultRowHeight="16" x14ac:dyDescent="0.2"/>
  <cols>
    <col min="1" max="1" width="15.1640625" bestFit="1" customWidth="1"/>
    <col min="2" max="2" width="18.83203125" bestFit="1" customWidth="1"/>
    <col min="3" max="3" width="19.1640625" bestFit="1" customWidth="1"/>
    <col min="4" max="4" width="12.6640625" bestFit="1" customWidth="1"/>
    <col min="5" max="5" width="11.33203125" customWidth="1"/>
    <col min="6" max="6" width="11.83203125" bestFit="1" customWidth="1"/>
    <col min="7" max="8" width="12.1640625" bestFit="1" customWidth="1"/>
    <col min="9" max="9" width="11.1640625" bestFit="1" customWidth="1"/>
    <col min="10" max="10" width="12.1640625" bestFit="1" customWidth="1"/>
    <col min="11" max="11" width="11.6640625" bestFit="1" customWidth="1"/>
    <col min="12" max="12" width="12.1640625" bestFit="1" customWidth="1"/>
  </cols>
  <sheetData>
    <row r="1" spans="1:12" x14ac:dyDescent="0.2">
      <c r="A1" s="10" t="s">
        <v>0</v>
      </c>
      <c r="B1" s="10" t="s">
        <v>1</v>
      </c>
      <c r="C1" s="10" t="s">
        <v>71</v>
      </c>
      <c r="D1" s="19" t="s">
        <v>76</v>
      </c>
      <c r="E1" s="19" t="s">
        <v>78</v>
      </c>
      <c r="F1" s="19" t="s">
        <v>77</v>
      </c>
      <c r="G1" s="19" t="s">
        <v>79</v>
      </c>
      <c r="H1" s="19" t="s">
        <v>80</v>
      </c>
      <c r="I1" s="19" t="s">
        <v>81</v>
      </c>
      <c r="J1" s="19"/>
      <c r="K1" s="19"/>
    </row>
    <row r="2" spans="1:12" x14ac:dyDescent="0.2">
      <c r="A2" s="11">
        <v>97209</v>
      </c>
      <c r="B2" s="11" t="s">
        <v>3</v>
      </c>
      <c r="C2" s="11">
        <v>83651</v>
      </c>
      <c r="D2">
        <f>_xlfn.NORM.DIST(C2,$B$38,$C$38,FALSE)</f>
        <v>3.0961386758089634E-10</v>
      </c>
      <c r="E2">
        <f>QUARTILE(C2:C35,0)</f>
        <v>634</v>
      </c>
      <c r="F2">
        <f>QUARTILE(C2:C35,1)</f>
        <v>3577.5</v>
      </c>
      <c r="G2">
        <f>QUARTILE(C2:C35,2)</f>
        <v>7446.5</v>
      </c>
      <c r="H2">
        <f>QUARTILE(C2:C35,3)</f>
        <v>12846.5</v>
      </c>
      <c r="I2">
        <f>QUARTILE(C2:C35,4)</f>
        <v>83651</v>
      </c>
    </row>
    <row r="3" spans="1:12" x14ac:dyDescent="0.2">
      <c r="A3" s="11">
        <v>97213</v>
      </c>
      <c r="B3" s="11" t="s">
        <v>4</v>
      </c>
      <c r="C3" s="11">
        <v>39926</v>
      </c>
      <c r="D3">
        <f t="shared" ref="D3:D35" si="0">_xlfn.NORM.DIST(C3,$B$38,$C$38,FALSE)</f>
        <v>4.4421108554887798E-6</v>
      </c>
    </row>
    <row r="4" spans="1:12" x14ac:dyDescent="0.2">
      <c r="A4" s="11">
        <v>97224</v>
      </c>
      <c r="B4" s="11" t="s">
        <v>5</v>
      </c>
      <c r="C4" s="11">
        <v>16976</v>
      </c>
      <c r="D4">
        <f t="shared" si="0"/>
        <v>2.4489575131750627E-5</v>
      </c>
    </row>
    <row r="5" spans="1:12" x14ac:dyDescent="0.2">
      <c r="A5" s="11">
        <v>97229</v>
      </c>
      <c r="B5" s="11" t="s">
        <v>63</v>
      </c>
      <c r="C5" s="11">
        <v>19945</v>
      </c>
      <c r="D5">
        <f t="shared" si="0"/>
        <v>2.2331111218189809E-5</v>
      </c>
      <c r="E5" s="24"/>
      <c r="F5" s="22" t="s">
        <v>83</v>
      </c>
      <c r="G5" s="22" t="s">
        <v>84</v>
      </c>
      <c r="H5" s="22" t="s">
        <v>85</v>
      </c>
      <c r="I5" s="22" t="s">
        <v>86</v>
      </c>
      <c r="J5" s="22" t="s">
        <v>87</v>
      </c>
      <c r="K5" s="22" t="s">
        <v>82</v>
      </c>
      <c r="L5" s="23" t="s">
        <v>88</v>
      </c>
    </row>
    <row r="6" spans="1:12" ht="32" x14ac:dyDescent="0.2">
      <c r="A6" s="11">
        <v>97201</v>
      </c>
      <c r="B6" s="11" t="s">
        <v>6</v>
      </c>
      <c r="C6" s="11">
        <v>1871</v>
      </c>
      <c r="D6">
        <f t="shared" si="0"/>
        <v>2.1670116550764991E-5</v>
      </c>
      <c r="E6" s="25" t="s">
        <v>89</v>
      </c>
      <c r="F6" s="20">
        <f>PERCENTILE(C2:C35,0.01)</f>
        <v>689.44</v>
      </c>
      <c r="G6" s="20">
        <f>PERCENTILE(C2:C35,0.05)</f>
        <v>988.55000000000007</v>
      </c>
      <c r="H6" s="20">
        <f>PERCENTILE(C2:C35,0.25)</f>
        <v>3577.5</v>
      </c>
      <c r="I6" s="20">
        <f>PERCENTILE(C2:C35,0.5)</f>
        <v>7446.5</v>
      </c>
      <c r="J6" s="20">
        <f>PERCENTILE(C2:C35,0.75)</f>
        <v>12846.5</v>
      </c>
      <c r="K6" s="20">
        <f>PERCENTILE(C2:C35,0.95)</f>
        <v>29050.199999999906</v>
      </c>
      <c r="L6" s="21">
        <f>PERCENTILE(C2:C35,0.99)</f>
        <v>69221.750000000073</v>
      </c>
    </row>
    <row r="7" spans="1:12" x14ac:dyDescent="0.2">
      <c r="A7" s="11">
        <v>97203</v>
      </c>
      <c r="B7" s="11" t="s">
        <v>7</v>
      </c>
      <c r="C7" s="11">
        <v>3521</v>
      </c>
      <c r="D7">
        <f t="shared" si="0"/>
        <v>2.3044193472906226E-5</v>
      </c>
    </row>
    <row r="8" spans="1:12" x14ac:dyDescent="0.2">
      <c r="A8" s="11">
        <v>97234</v>
      </c>
      <c r="B8" s="11" t="s">
        <v>8</v>
      </c>
      <c r="C8" s="11">
        <v>1593</v>
      </c>
      <c r="D8">
        <f t="shared" si="0"/>
        <v>2.1421907138113836E-5</v>
      </c>
    </row>
    <row r="9" spans="1:12" x14ac:dyDescent="0.2">
      <c r="A9" s="11">
        <v>97204</v>
      </c>
      <c r="B9" s="11" t="s">
        <v>9</v>
      </c>
      <c r="C9" s="11">
        <v>3747</v>
      </c>
      <c r="D9">
        <f t="shared" si="0"/>
        <v>2.321771892166036E-5</v>
      </c>
    </row>
    <row r="10" spans="1:12" x14ac:dyDescent="0.2">
      <c r="A10" s="11">
        <v>97205</v>
      </c>
      <c r="B10" s="11" t="s">
        <v>10</v>
      </c>
      <c r="C10" s="11">
        <v>4464</v>
      </c>
      <c r="D10">
        <f t="shared" si="0"/>
        <v>2.3742116976863909E-5</v>
      </c>
    </row>
    <row r="11" spans="1:12" x14ac:dyDescent="0.2">
      <c r="A11" s="11">
        <v>97208</v>
      </c>
      <c r="B11" s="11" t="s">
        <v>11</v>
      </c>
      <c r="C11" s="11">
        <v>802</v>
      </c>
      <c r="D11">
        <f t="shared" si="0"/>
        <v>2.069315463267862E-5</v>
      </c>
    </row>
    <row r="12" spans="1:12" x14ac:dyDescent="0.2">
      <c r="A12" s="11">
        <v>97211</v>
      </c>
      <c r="B12" s="11" t="s">
        <v>65</v>
      </c>
      <c r="C12" s="11">
        <v>634</v>
      </c>
      <c r="D12">
        <f t="shared" si="0"/>
        <v>2.0534424300977163E-5</v>
      </c>
    </row>
    <row r="13" spans="1:12" x14ac:dyDescent="0.2">
      <c r="A13" s="11">
        <v>97212</v>
      </c>
      <c r="B13" s="11" t="s">
        <v>12</v>
      </c>
      <c r="C13" s="11">
        <v>9837</v>
      </c>
      <c r="D13">
        <f t="shared" si="0"/>
        <v>2.6146090461904962E-5</v>
      </c>
    </row>
    <row r="14" spans="1:12" x14ac:dyDescent="0.2">
      <c r="A14" s="11">
        <v>97214</v>
      </c>
      <c r="B14" s="11" t="s">
        <v>13</v>
      </c>
      <c r="C14" s="11">
        <v>7082</v>
      </c>
      <c r="D14">
        <f t="shared" si="0"/>
        <v>2.5276581067798197E-5</v>
      </c>
    </row>
    <row r="15" spans="1:12" x14ac:dyDescent="0.2">
      <c r="A15" s="11">
        <v>97215</v>
      </c>
      <c r="B15" s="11" t="s">
        <v>14</v>
      </c>
      <c r="C15" s="11">
        <v>1089</v>
      </c>
      <c r="D15">
        <f t="shared" si="0"/>
        <v>2.0961228990164363E-5</v>
      </c>
    </row>
    <row r="16" spans="1:12" x14ac:dyDescent="0.2">
      <c r="A16" s="11">
        <v>97216</v>
      </c>
      <c r="B16" s="11" t="s">
        <v>15</v>
      </c>
      <c r="C16" s="11">
        <v>3394</v>
      </c>
      <c r="D16">
        <f t="shared" si="0"/>
        <v>2.2945021535380055E-5</v>
      </c>
    </row>
    <row r="17" spans="1:4" x14ac:dyDescent="0.2">
      <c r="A17" s="11">
        <v>97218</v>
      </c>
      <c r="B17" s="11" t="s">
        <v>16</v>
      </c>
      <c r="C17" s="11">
        <v>5057</v>
      </c>
      <c r="D17">
        <f t="shared" si="0"/>
        <v>2.4144074966274427E-5</v>
      </c>
    </row>
    <row r="18" spans="1:4" x14ac:dyDescent="0.2">
      <c r="A18" s="11">
        <v>97233</v>
      </c>
      <c r="B18" s="11" t="s">
        <v>17</v>
      </c>
      <c r="C18" s="11">
        <v>1872</v>
      </c>
      <c r="D18">
        <f t="shared" si="0"/>
        <v>2.1671001456886091E-5</v>
      </c>
    </row>
    <row r="19" spans="1:4" x14ac:dyDescent="0.2">
      <c r="A19" s="11">
        <v>97219</v>
      </c>
      <c r="B19" s="11" t="s">
        <v>64</v>
      </c>
      <c r="C19" s="11">
        <v>1541</v>
      </c>
      <c r="D19">
        <f t="shared" si="0"/>
        <v>2.137500106975354E-5</v>
      </c>
    </row>
    <row r="20" spans="1:4" x14ac:dyDescent="0.2">
      <c r="A20" s="11">
        <v>97222</v>
      </c>
      <c r="B20" s="11" t="s">
        <v>18</v>
      </c>
      <c r="C20" s="11">
        <v>23194</v>
      </c>
      <c r="D20">
        <f t="shared" si="0"/>
        <v>1.9321636246337916E-5</v>
      </c>
    </row>
    <row r="21" spans="1:4" x14ac:dyDescent="0.2">
      <c r="A21" s="11">
        <v>97225</v>
      </c>
      <c r="B21" s="11" t="s">
        <v>19</v>
      </c>
      <c r="C21" s="11">
        <v>4229</v>
      </c>
      <c r="D21">
        <f t="shared" si="0"/>
        <v>2.3574738211576711E-5</v>
      </c>
    </row>
    <row r="22" spans="1:4" x14ac:dyDescent="0.2">
      <c r="A22" s="11">
        <v>97228</v>
      </c>
      <c r="B22" s="11" t="s">
        <v>20</v>
      </c>
      <c r="C22" s="11">
        <v>16820</v>
      </c>
      <c r="D22">
        <f t="shared" si="0"/>
        <v>2.4582599642920597E-5</v>
      </c>
    </row>
    <row r="23" spans="1:4" x14ac:dyDescent="0.2">
      <c r="A23" s="11">
        <v>97230</v>
      </c>
      <c r="B23" s="11" t="s">
        <v>66</v>
      </c>
      <c r="C23" s="11">
        <v>12973</v>
      </c>
      <c r="D23">
        <f t="shared" si="0"/>
        <v>2.6105779806828636E-5</v>
      </c>
    </row>
    <row r="24" spans="1:4" x14ac:dyDescent="0.2">
      <c r="A24" s="11">
        <v>97202</v>
      </c>
      <c r="B24" s="11" t="s">
        <v>21</v>
      </c>
      <c r="C24" s="11">
        <v>3841</v>
      </c>
      <c r="D24">
        <f t="shared" si="0"/>
        <v>2.3288759032005554E-5</v>
      </c>
    </row>
    <row r="25" spans="1:4" x14ac:dyDescent="0.2">
      <c r="A25" s="11">
        <v>97206</v>
      </c>
      <c r="B25" s="11" t="s">
        <v>22</v>
      </c>
      <c r="C25" s="11">
        <v>6143</v>
      </c>
      <c r="D25">
        <f t="shared" si="0"/>
        <v>2.4799728623601308E-5</v>
      </c>
    </row>
    <row r="26" spans="1:4" x14ac:dyDescent="0.2">
      <c r="A26" s="11">
        <v>97207</v>
      </c>
      <c r="B26" s="11" t="s">
        <v>23</v>
      </c>
      <c r="C26" s="11">
        <v>17766</v>
      </c>
      <c r="D26">
        <f t="shared" si="0"/>
        <v>2.3984984335476297E-5</v>
      </c>
    </row>
    <row r="27" spans="1:4" x14ac:dyDescent="0.2">
      <c r="A27" s="11">
        <v>97210</v>
      </c>
      <c r="B27" s="11" t="s">
        <v>67</v>
      </c>
      <c r="C27" s="11">
        <v>17835</v>
      </c>
      <c r="D27">
        <f t="shared" si="0"/>
        <v>2.3938333836619474E-5</v>
      </c>
    </row>
    <row r="28" spans="1:4" x14ac:dyDescent="0.2">
      <c r="A28" s="11">
        <v>97217</v>
      </c>
      <c r="B28" s="11" t="s">
        <v>24</v>
      </c>
      <c r="C28" s="11">
        <v>8883</v>
      </c>
      <c r="D28">
        <f t="shared" si="0"/>
        <v>2.5938076404006038E-5</v>
      </c>
    </row>
    <row r="29" spans="1:4" x14ac:dyDescent="0.2">
      <c r="A29" s="11">
        <v>97220</v>
      </c>
      <c r="B29" s="11" t="s">
        <v>68</v>
      </c>
      <c r="C29" s="11">
        <v>12149</v>
      </c>
      <c r="D29">
        <f t="shared" si="0"/>
        <v>2.6224427093562127E-5</v>
      </c>
    </row>
    <row r="30" spans="1:4" x14ac:dyDescent="0.2">
      <c r="A30" s="11">
        <v>97221</v>
      </c>
      <c r="B30" s="11" t="s">
        <v>69</v>
      </c>
      <c r="C30" s="11">
        <v>12467</v>
      </c>
      <c r="D30">
        <f t="shared" si="0"/>
        <v>2.6187706266368599E-5</v>
      </c>
    </row>
    <row r="31" spans="1:4" x14ac:dyDescent="0.2">
      <c r="A31" s="11">
        <v>97223</v>
      </c>
      <c r="B31" s="11" t="s">
        <v>25</v>
      </c>
      <c r="C31" s="11">
        <v>9452</v>
      </c>
      <c r="D31">
        <f t="shared" si="0"/>
        <v>2.6074320861195396E-5</v>
      </c>
    </row>
    <row r="32" spans="1:4" x14ac:dyDescent="0.2">
      <c r="A32" s="11">
        <v>97226</v>
      </c>
      <c r="B32" s="11" t="s">
        <v>26</v>
      </c>
      <c r="C32" s="11">
        <v>4318</v>
      </c>
      <c r="D32">
        <f t="shared" si="0"/>
        <v>2.363865493525532E-5</v>
      </c>
    </row>
    <row r="33" spans="1:4" x14ac:dyDescent="0.2">
      <c r="A33" s="11">
        <v>97227</v>
      </c>
      <c r="B33" s="11" t="s">
        <v>27</v>
      </c>
      <c r="C33" s="11">
        <v>9900</v>
      </c>
      <c r="D33">
        <f t="shared" si="0"/>
        <v>2.6156253247912548E-5</v>
      </c>
    </row>
    <row r="34" spans="1:4" x14ac:dyDescent="0.2">
      <c r="A34" s="11">
        <v>97231</v>
      </c>
      <c r="B34" s="11" t="s">
        <v>70</v>
      </c>
      <c r="C34" s="11">
        <v>7811</v>
      </c>
      <c r="D34">
        <f t="shared" si="0"/>
        <v>2.5585581822535564E-5</v>
      </c>
    </row>
    <row r="35" spans="1:4" x14ac:dyDescent="0.2">
      <c r="A35" s="12">
        <v>97232</v>
      </c>
      <c r="B35" s="12" t="s">
        <v>28</v>
      </c>
      <c r="C35" s="12">
        <v>9128</v>
      </c>
      <c r="D35">
        <f t="shared" si="0"/>
        <v>2.6001126181940758E-5</v>
      </c>
    </row>
    <row r="37" spans="1:4" x14ac:dyDescent="0.2">
      <c r="B37" s="19" t="s">
        <v>74</v>
      </c>
      <c r="C37" s="19" t="s">
        <v>75</v>
      </c>
    </row>
    <row r="38" spans="1:4" x14ac:dyDescent="0.2">
      <c r="B38">
        <f>AVERAGE(C2:C35)</f>
        <v>11291.5</v>
      </c>
      <c r="C38">
        <f>STDEV(C2:C35)</f>
        <v>15188.395900000483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2018-04-03T17:37:51Z</dcterms:created>
  <dcterms:modified xsi:type="dcterms:W3CDTF">2018-05-07T08:40:57Z</dcterms:modified>
</cp:coreProperties>
</file>